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E93E429-CDA8-48F1-A747-CD2F21381C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3" i="2" l="1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I29" i="2" s="1"/>
  <c r="H23" i="2"/>
  <c r="H27" i="2" s="1"/>
  <c r="G23" i="2"/>
  <c r="G27" i="2" s="1"/>
  <c r="G29" i="2" s="1"/>
  <c r="F23" i="2"/>
  <c r="F27" i="2" s="1"/>
  <c r="E23" i="2"/>
  <c r="E27" i="2" s="1"/>
  <c r="E29" i="2" s="1"/>
  <c r="N27" i="2" l="1"/>
  <c r="M27" i="2"/>
  <c r="J23" i="2"/>
  <c r="L27" i="2"/>
  <c r="J27" i="2"/>
  <c r="O27" i="2"/>
  <c r="AR23" i="2"/>
  <c r="K28" i="2"/>
  <c r="K29" i="2" s="1"/>
  <c r="J29" i="2" s="1"/>
  <c r="F28" i="2"/>
  <c r="L28" i="2" s="1"/>
  <c r="H28" i="2"/>
  <c r="O29" i="2"/>
  <c r="O28" i="2"/>
  <c r="J28" i="2"/>
  <c r="M28" i="2"/>
  <c r="AF23" i="2"/>
  <c r="N28" i="2" l="1"/>
  <c r="H29" i="2"/>
  <c r="M29" i="2" s="1"/>
  <c r="F29" i="2"/>
  <c r="L29" i="2" l="1"/>
  <c r="N29" i="2"/>
</calcChain>
</file>

<file path=xl/sharedStrings.xml><?xml version="1.0" encoding="utf-8"?>
<sst xmlns="http://schemas.openxmlformats.org/spreadsheetml/2006/main" count="100" uniqueCount="41">
  <si>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</si>
  <si>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</si>
  <si>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</si>
  <si>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</si>
  <si>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</si>
  <si>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</si>
  <si>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</si>
  <si>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</si>
  <si>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</si>
  <si>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</si>
  <si>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</si>
  <si>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</si>
  <si>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</si>
  <si>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</si>
  <si>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</si>
  <si>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</si>
  <si>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1.</t>
  </si>
  <si>
    <t>4.</t>
  </si>
  <si>
    <t>5.</t>
  </si>
  <si>
    <t>10.</t>
  </si>
  <si>
    <t>YK</t>
  </si>
  <si>
    <t>YK = Ylivieskan Kuula  (1909),  kasvattajaseura</t>
  </si>
  <si>
    <t>YK  2</t>
  </si>
  <si>
    <t>Petri Partala</t>
  </si>
  <si>
    <t>TU</t>
  </si>
  <si>
    <t>TU = Toholammin Urheilijat  (1955)</t>
  </si>
  <si>
    <t>31.3.1985   Ylivieska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</si>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</sst>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23</v>
      </c>
      <c r="C1" s="2"/>
      <c r="D1" s="3"/>
      <c r="E1" s="4" t="s">
        <v>26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28</v>
      </c>
      <c r="M2" s="29"/>
      <c r="N2" s="29"/>
      <c r="O2" s="37"/>
      <c r="P2" s="8"/>
      <c r="Q2" s="23" t="s">
        <v>29</v>
      </c>
      <c r="R2" s="29"/>
      <c r="S2" s="29"/>
      <c r="T2" s="29"/>
      <c r="U2" s="36"/>
      <c r="V2" s="37"/>
      <c r="W2" s="8"/>
      <c r="X2" s="38" t="s">
        <v>30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31</v>
      </c>
      <c r="AI2" s="29"/>
      <c r="AJ2" s="29"/>
      <c r="AK2" s="37"/>
      <c r="AL2" s="8"/>
      <c r="AM2" s="23" t="s">
        <v>29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7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2003</v>
      </c>
      <c r="Y4" s="16" t="s">
        <v>16</v>
      </c>
      <c r="Z4" s="1" t="s">
        <v>20</v>
      </c>
      <c r="AA4" s="16">
        <v>12</v>
      </c>
      <c r="AB4" s="16">
        <v>0</v>
      </c>
      <c r="AC4" s="16">
        <v>0</v>
      </c>
      <c r="AD4" s="16">
        <v>4</v>
      </c>
      <c r="AE4" s="16">
        <v>7</v>
      </c>
      <c r="AF4" s="26">
        <v>0.58330000000000004</v>
      </c>
      <c r="AG4" s="65">
        <v>12</v>
      </c>
      <c r="AH4" s="9"/>
      <c r="AI4" s="9"/>
      <c r="AJ4" s="9"/>
      <c r="AK4" s="9"/>
      <c r="AL4" s="12"/>
      <c r="AM4" s="16">
        <v>2</v>
      </c>
      <c r="AN4" s="16">
        <v>0</v>
      </c>
      <c r="AO4" s="16">
        <v>0</v>
      </c>
      <c r="AP4" s="16">
        <v>0</v>
      </c>
      <c r="AQ4" s="16">
        <v>0</v>
      </c>
      <c r="AR4" s="44">
        <v>0</v>
      </c>
      <c r="AS4" s="45">
        <v>2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27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/>
      <c r="Y5" s="16"/>
      <c r="Z5" s="1"/>
      <c r="AA5" s="16"/>
      <c r="AB5" s="16"/>
      <c r="AC5" s="16"/>
      <c r="AD5" s="16"/>
      <c r="AE5" s="16"/>
      <c r="AF5" s="26"/>
      <c r="AG5" s="6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45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27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2005</v>
      </c>
      <c r="Y6" s="16" t="s">
        <v>18</v>
      </c>
      <c r="Z6" s="1" t="s">
        <v>20</v>
      </c>
      <c r="AA6" s="16">
        <v>11</v>
      </c>
      <c r="AB6" s="16">
        <v>0</v>
      </c>
      <c r="AC6" s="16">
        <v>2</v>
      </c>
      <c r="AD6" s="16">
        <v>3</v>
      </c>
      <c r="AE6" s="16">
        <v>13</v>
      </c>
      <c r="AF6" s="26">
        <v>0.3513</v>
      </c>
      <c r="AG6" s="65">
        <v>37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27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2006</v>
      </c>
      <c r="Y7" s="16" t="s">
        <v>17</v>
      </c>
      <c r="Z7" s="1" t="s">
        <v>24</v>
      </c>
      <c r="AA7" s="16">
        <v>17</v>
      </c>
      <c r="AB7" s="16">
        <v>0</v>
      </c>
      <c r="AC7" s="16">
        <v>3</v>
      </c>
      <c r="AD7" s="16">
        <v>21</v>
      </c>
      <c r="AE7" s="16">
        <v>66</v>
      </c>
      <c r="AF7" s="26">
        <v>0.62849999999999995</v>
      </c>
      <c r="AG7" s="65">
        <v>105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0</v>
      </c>
      <c r="AP7" s="16">
        <v>1</v>
      </c>
      <c r="AQ7" s="16">
        <v>8</v>
      </c>
      <c r="AR7" s="44">
        <v>0.66659999999999997</v>
      </c>
      <c r="AS7" s="45">
        <v>12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27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7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2008</v>
      </c>
      <c r="Y9" s="16" t="s">
        <v>14</v>
      </c>
      <c r="Z9" s="1" t="s">
        <v>22</v>
      </c>
      <c r="AA9" s="16">
        <v>16</v>
      </c>
      <c r="AB9" s="16">
        <v>1</v>
      </c>
      <c r="AC9" s="16">
        <v>3</v>
      </c>
      <c r="AD9" s="16">
        <v>25</v>
      </c>
      <c r="AE9" s="16">
        <v>82</v>
      </c>
      <c r="AF9" s="26">
        <v>0.65069999999999995</v>
      </c>
      <c r="AG9" s="65">
        <v>126</v>
      </c>
      <c r="AH9" s="9"/>
      <c r="AI9" s="9" t="s">
        <v>38</v>
      </c>
      <c r="AJ9" s="9"/>
      <c r="AK9" s="9" t="s">
        <v>14</v>
      </c>
      <c r="AL9" s="12"/>
      <c r="AM9" s="16"/>
      <c r="AN9" s="16"/>
      <c r="AO9" s="16"/>
      <c r="AP9" s="16"/>
      <c r="AQ9" s="16"/>
      <c r="AR9" s="44"/>
      <c r="AS9" s="4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27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2009</v>
      </c>
      <c r="Y10" s="16" t="s">
        <v>15</v>
      </c>
      <c r="Z10" s="1" t="s">
        <v>22</v>
      </c>
      <c r="AA10" s="16">
        <v>14</v>
      </c>
      <c r="AB10" s="16">
        <v>0</v>
      </c>
      <c r="AC10" s="16">
        <v>2</v>
      </c>
      <c r="AD10" s="16">
        <v>11</v>
      </c>
      <c r="AE10" s="16">
        <v>61</v>
      </c>
      <c r="AF10" s="26">
        <v>0.55959999999999999</v>
      </c>
      <c r="AG10" s="65">
        <v>109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2010</v>
      </c>
      <c r="C11" s="18" t="s">
        <v>14</v>
      </c>
      <c r="D11" s="1" t="s">
        <v>20</v>
      </c>
      <c r="E11" s="16">
        <v>17</v>
      </c>
      <c r="F11" s="16">
        <v>0</v>
      </c>
      <c r="G11" s="16">
        <v>2</v>
      </c>
      <c r="H11" s="17">
        <v>10</v>
      </c>
      <c r="I11" s="16">
        <v>40</v>
      </c>
      <c r="J11" s="27">
        <v>0.58799999999999997</v>
      </c>
      <c r="K11" s="15">
        <v>68</v>
      </c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/>
      <c r="Y11" s="18"/>
      <c r="Z11" s="1"/>
      <c r="AA11" s="16"/>
      <c r="AB11" s="16"/>
      <c r="AC11" s="16"/>
      <c r="AD11" s="17"/>
      <c r="AE11" s="16"/>
      <c r="AF11" s="27"/>
      <c r="AG11" s="15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4"/>
      <c r="AS11" s="4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2011</v>
      </c>
      <c r="C12" s="18" t="s">
        <v>19</v>
      </c>
      <c r="D12" s="1" t="s">
        <v>20</v>
      </c>
      <c r="E12" s="16">
        <v>19</v>
      </c>
      <c r="F12" s="16">
        <v>0</v>
      </c>
      <c r="G12" s="16">
        <v>0</v>
      </c>
      <c r="H12" s="17">
        <v>19</v>
      </c>
      <c r="I12" s="16">
        <v>63</v>
      </c>
      <c r="J12" s="27">
        <v>0.68500000000000005</v>
      </c>
      <c r="K12" s="15">
        <v>92</v>
      </c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/>
      <c r="Y12" s="18"/>
      <c r="Z12" s="1"/>
      <c r="AA12" s="16"/>
      <c r="AB12" s="16"/>
      <c r="AC12" s="16"/>
      <c r="AD12" s="17"/>
      <c r="AE12" s="16"/>
      <c r="AF12" s="27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4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27"/>
      <c r="K13" s="15"/>
      <c r="L13" s="42"/>
      <c r="M13" s="9"/>
      <c r="N13" s="9"/>
      <c r="O13" s="9"/>
      <c r="P13" s="12"/>
      <c r="Q13" s="16"/>
      <c r="R13" s="16"/>
      <c r="S13" s="17"/>
      <c r="T13" s="16"/>
      <c r="U13" s="16"/>
      <c r="V13" s="43"/>
      <c r="W13" s="15"/>
      <c r="X13" s="16"/>
      <c r="Y13" s="18"/>
      <c r="Z13" s="1"/>
      <c r="AA13" s="16"/>
      <c r="AB13" s="16"/>
      <c r="AC13" s="16"/>
      <c r="AD13" s="17"/>
      <c r="AE13" s="16"/>
      <c r="AF13" s="27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4"/>
      <c r="AS13" s="45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2013</v>
      </c>
      <c r="C14" s="18" t="s">
        <v>14</v>
      </c>
      <c r="D14" s="1" t="s">
        <v>20</v>
      </c>
      <c r="E14" s="16">
        <v>22</v>
      </c>
      <c r="F14" s="16">
        <v>0</v>
      </c>
      <c r="G14" s="16">
        <v>0</v>
      </c>
      <c r="H14" s="17">
        <v>18</v>
      </c>
      <c r="I14" s="16">
        <v>46</v>
      </c>
      <c r="J14" s="27">
        <v>0.495</v>
      </c>
      <c r="K14" s="15">
        <v>93</v>
      </c>
      <c r="L14" s="42"/>
      <c r="M14" s="9"/>
      <c r="N14" s="9"/>
      <c r="O14" s="9"/>
      <c r="P14" s="12"/>
      <c r="Q14" s="16"/>
      <c r="R14" s="16"/>
      <c r="S14" s="17"/>
      <c r="T14" s="16"/>
      <c r="U14" s="16"/>
      <c r="V14" s="43"/>
      <c r="W14" s="15"/>
      <c r="X14" s="16"/>
      <c r="Y14" s="18"/>
      <c r="Z14" s="1"/>
      <c r="AA14" s="16"/>
      <c r="AB14" s="16"/>
      <c r="AC14" s="16"/>
      <c r="AD14" s="17"/>
      <c r="AE14" s="16"/>
      <c r="AF14" s="27"/>
      <c r="AG14" s="15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4"/>
      <c r="AS14" s="4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>
        <v>2014</v>
      </c>
      <c r="C15" s="18" t="s">
        <v>15</v>
      </c>
      <c r="D15" s="1" t="s">
        <v>20</v>
      </c>
      <c r="E15" s="16">
        <v>21</v>
      </c>
      <c r="F15" s="16">
        <v>3</v>
      </c>
      <c r="G15" s="16">
        <v>2</v>
      </c>
      <c r="H15" s="17">
        <v>18</v>
      </c>
      <c r="I15" s="16">
        <v>65</v>
      </c>
      <c r="J15" s="27">
        <v>0.59099999999999997</v>
      </c>
      <c r="K15" s="15">
        <v>110</v>
      </c>
      <c r="L15" s="42"/>
      <c r="M15" s="9"/>
      <c r="N15" s="9"/>
      <c r="O15" s="9"/>
      <c r="P15" s="12"/>
      <c r="Q15" s="16"/>
      <c r="R15" s="16"/>
      <c r="S15" s="17"/>
      <c r="T15" s="16"/>
      <c r="U15" s="16"/>
      <c r="V15" s="43"/>
      <c r="W15" s="15"/>
      <c r="X15" s="16"/>
      <c r="Y15" s="18"/>
      <c r="Z15" s="1"/>
      <c r="AA15" s="16"/>
      <c r="AB15" s="16"/>
      <c r="AC15" s="16"/>
      <c r="AD15" s="17"/>
      <c r="AE15" s="16"/>
      <c r="AF15" s="27"/>
      <c r="AG15" s="15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4"/>
      <c r="AS15" s="4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>
        <v>2015</v>
      </c>
      <c r="C16" s="18" t="s">
        <v>27</v>
      </c>
      <c r="D16" s="1" t="s">
        <v>20</v>
      </c>
      <c r="E16" s="16">
        <v>19</v>
      </c>
      <c r="F16" s="16">
        <v>0</v>
      </c>
      <c r="G16" s="16">
        <v>2</v>
      </c>
      <c r="H16" s="17">
        <v>8</v>
      </c>
      <c r="I16" s="16">
        <v>30</v>
      </c>
      <c r="J16" s="27">
        <v>0.44109999999999999</v>
      </c>
      <c r="K16" s="15">
        <v>68</v>
      </c>
      <c r="L16" s="42"/>
      <c r="M16" s="9"/>
      <c r="N16" s="9"/>
      <c r="O16" s="9"/>
      <c r="P16" s="12"/>
      <c r="Q16" s="16"/>
      <c r="R16" s="16"/>
      <c r="S16" s="17"/>
      <c r="T16" s="16"/>
      <c r="U16" s="16"/>
      <c r="V16" s="43"/>
      <c r="W16" s="15"/>
      <c r="X16" s="16"/>
      <c r="Y16" s="18"/>
      <c r="Z16" s="1"/>
      <c r="AA16" s="16"/>
      <c r="AB16" s="16"/>
      <c r="AC16" s="16"/>
      <c r="AD16" s="17"/>
      <c r="AE16" s="16"/>
      <c r="AF16" s="27"/>
      <c r="AG16" s="15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4"/>
      <c r="AS16" s="45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27"/>
      <c r="K17" s="15"/>
      <c r="L17" s="42"/>
      <c r="M17" s="9"/>
      <c r="N17" s="9"/>
      <c r="O17" s="9"/>
      <c r="P17" s="12"/>
      <c r="Q17" s="16"/>
      <c r="R17" s="16"/>
      <c r="S17" s="17"/>
      <c r="T17" s="16"/>
      <c r="U17" s="16"/>
      <c r="V17" s="43"/>
      <c r="W17" s="15"/>
      <c r="X17" s="16"/>
      <c r="Y17" s="18"/>
      <c r="Z17" s="1"/>
      <c r="AA17" s="16"/>
      <c r="AB17" s="16"/>
      <c r="AC17" s="16"/>
      <c r="AD17" s="17"/>
      <c r="AE17" s="16"/>
      <c r="AF17" s="27"/>
      <c r="AG17" s="15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4"/>
      <c r="AS17" s="45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/>
      <c r="C18" s="18"/>
      <c r="D18" s="1"/>
      <c r="E18" s="16"/>
      <c r="F18" s="16"/>
      <c r="G18" s="16"/>
      <c r="H18" s="17"/>
      <c r="I18" s="16"/>
      <c r="J18" s="27"/>
      <c r="K18" s="15"/>
      <c r="L18" s="42"/>
      <c r="M18" s="9"/>
      <c r="N18" s="9"/>
      <c r="O18" s="9"/>
      <c r="P18" s="12"/>
      <c r="Q18" s="16"/>
      <c r="R18" s="16"/>
      <c r="S18" s="17"/>
      <c r="T18" s="16"/>
      <c r="U18" s="16"/>
      <c r="V18" s="43"/>
      <c r="W18" s="15"/>
      <c r="X18" s="16">
        <v>2019</v>
      </c>
      <c r="Y18" s="18" t="s">
        <v>39</v>
      </c>
      <c r="Z18" s="1" t="s">
        <v>22</v>
      </c>
      <c r="AA18" s="16">
        <v>11</v>
      </c>
      <c r="AB18" s="16">
        <v>2</v>
      </c>
      <c r="AC18" s="16">
        <v>9</v>
      </c>
      <c r="AD18" s="17">
        <v>20</v>
      </c>
      <c r="AE18" s="16">
        <v>54</v>
      </c>
      <c r="AF18" s="26">
        <v>0.72970000000000002</v>
      </c>
      <c r="AG18" s="15">
        <v>74</v>
      </c>
      <c r="AH18" s="42"/>
      <c r="AI18" s="9"/>
      <c r="AJ18" s="9"/>
      <c r="AK18" s="9"/>
      <c r="AM18" s="16">
        <v>5</v>
      </c>
      <c r="AN18" s="16">
        <v>0</v>
      </c>
      <c r="AO18" s="17">
        <v>5</v>
      </c>
      <c r="AP18" s="16">
        <v>4</v>
      </c>
      <c r="AQ18" s="16">
        <v>21</v>
      </c>
      <c r="AR18" s="44">
        <v>0.58330000000000004</v>
      </c>
      <c r="AS18" s="15">
        <v>36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6"/>
      <c r="C19" s="18"/>
      <c r="D19" s="1"/>
      <c r="E19" s="16"/>
      <c r="F19" s="16"/>
      <c r="G19" s="16"/>
      <c r="H19" s="17"/>
      <c r="I19" s="16"/>
      <c r="J19" s="27"/>
      <c r="K19" s="15"/>
      <c r="L19" s="42"/>
      <c r="M19" s="9"/>
      <c r="N19" s="9"/>
      <c r="O19" s="9"/>
      <c r="P19" s="12"/>
      <c r="Q19" s="16"/>
      <c r="R19" s="16"/>
      <c r="S19" s="17"/>
      <c r="T19" s="16"/>
      <c r="U19" s="16"/>
      <c r="V19" s="43"/>
      <c r="W19" s="15"/>
      <c r="X19" s="16">
        <v>2020</v>
      </c>
      <c r="Y19" s="18" t="s">
        <v>17</v>
      </c>
      <c r="Z19" s="1" t="s">
        <v>40</v>
      </c>
      <c r="AA19" s="16">
        <v>4</v>
      </c>
      <c r="AB19" s="16">
        <v>0</v>
      </c>
      <c r="AC19" s="16">
        <v>4</v>
      </c>
      <c r="AD19" s="17">
        <v>0</v>
      </c>
      <c r="AE19" s="16">
        <v>17</v>
      </c>
      <c r="AF19" s="27">
        <v>0.68</v>
      </c>
      <c r="AG19" s="15">
        <v>25</v>
      </c>
      <c r="AH19" s="42"/>
      <c r="AI19" s="9"/>
      <c r="AJ19" s="9"/>
      <c r="AK19" s="9"/>
      <c r="AM19" s="16"/>
      <c r="AN19" s="16"/>
      <c r="AO19" s="17"/>
      <c r="AP19" s="16"/>
      <c r="AQ19" s="16"/>
      <c r="AR19" s="44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16"/>
      <c r="C20" s="18"/>
      <c r="D20" s="1"/>
      <c r="E20" s="16"/>
      <c r="F20" s="16"/>
      <c r="G20" s="16"/>
      <c r="H20" s="17"/>
      <c r="I20" s="16"/>
      <c r="J20" s="27"/>
      <c r="K20" s="15"/>
      <c r="L20" s="42"/>
      <c r="M20" s="9"/>
      <c r="N20" s="9"/>
      <c r="O20" s="9"/>
      <c r="P20" s="12"/>
      <c r="Q20" s="16"/>
      <c r="R20" s="16"/>
      <c r="S20" s="17"/>
      <c r="T20" s="16"/>
      <c r="U20" s="16"/>
      <c r="V20" s="43"/>
      <c r="W20" s="15"/>
      <c r="X20" s="66">
        <v>2021</v>
      </c>
      <c r="Y20" s="70" t="s">
        <v>14</v>
      </c>
      <c r="Z20" s="67" t="s">
        <v>20</v>
      </c>
      <c r="AA20" s="66">
        <v>14</v>
      </c>
      <c r="AB20" s="66">
        <v>3</v>
      </c>
      <c r="AC20" s="66">
        <v>11</v>
      </c>
      <c r="AD20" s="71">
        <v>14</v>
      </c>
      <c r="AE20" s="66">
        <v>52</v>
      </c>
      <c r="AF20" s="68">
        <v>0.65820000000000001</v>
      </c>
      <c r="AG20" s="69">
        <v>79</v>
      </c>
      <c r="AH20" s="9"/>
      <c r="AI20" s="9"/>
      <c r="AJ20" s="9"/>
      <c r="AK20" s="9"/>
      <c r="AL20" s="12"/>
      <c r="AM20" s="16"/>
      <c r="AN20" s="16"/>
      <c r="AO20" s="17"/>
      <c r="AP20" s="16"/>
      <c r="AQ20" s="16"/>
      <c r="AR20" s="44"/>
      <c r="AS20" s="15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6"/>
      <c r="C21" s="18"/>
      <c r="D21" s="1"/>
      <c r="E21" s="16"/>
      <c r="F21" s="16"/>
      <c r="G21" s="16"/>
      <c r="H21" s="17"/>
      <c r="I21" s="16"/>
      <c r="J21" s="27"/>
      <c r="K21" s="15"/>
      <c r="L21" s="42"/>
      <c r="M21" s="9"/>
      <c r="N21" s="9"/>
      <c r="O21" s="9"/>
      <c r="P21" s="12"/>
      <c r="Q21" s="16"/>
      <c r="R21" s="16"/>
      <c r="S21" s="17"/>
      <c r="T21" s="16"/>
      <c r="U21" s="16"/>
      <c r="V21" s="43"/>
      <c r="W21" s="15"/>
      <c r="X21" s="66">
        <v>2022</v>
      </c>
      <c r="Y21" s="70" t="s">
        <v>39</v>
      </c>
      <c r="Z21" s="67" t="s">
        <v>20</v>
      </c>
      <c r="AA21" s="66">
        <v>16</v>
      </c>
      <c r="AB21" s="66">
        <v>2</v>
      </c>
      <c r="AC21" s="66">
        <v>17</v>
      </c>
      <c r="AD21" s="71">
        <v>12</v>
      </c>
      <c r="AE21" s="66">
        <v>51</v>
      </c>
      <c r="AF21" s="68">
        <v>0.55430000000000001</v>
      </c>
      <c r="AG21" s="69">
        <v>92</v>
      </c>
      <c r="AH21" s="42"/>
      <c r="AI21" s="9"/>
      <c r="AJ21" s="9"/>
      <c r="AK21" s="9"/>
      <c r="AL21" s="12"/>
      <c r="AM21" s="16">
        <v>3</v>
      </c>
      <c r="AN21" s="16">
        <v>0</v>
      </c>
      <c r="AO21" s="17">
        <v>1</v>
      </c>
      <c r="AP21" s="16">
        <v>1</v>
      </c>
      <c r="AQ21" s="16">
        <v>8</v>
      </c>
      <c r="AR21" s="44">
        <v>0.44440000000000002</v>
      </c>
      <c r="AS21" s="12">
        <v>18</v>
      </c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16"/>
      <c r="C22" s="18"/>
      <c r="D22" s="1"/>
      <c r="E22" s="16"/>
      <c r="F22" s="16"/>
      <c r="G22" s="16"/>
      <c r="H22" s="17"/>
      <c r="I22" s="16"/>
      <c r="J22" s="27"/>
      <c r="K22" s="15"/>
      <c r="L22" s="42"/>
      <c r="M22" s="9"/>
      <c r="N22" s="9"/>
      <c r="O22" s="9"/>
      <c r="P22" s="12"/>
      <c r="Q22" s="16"/>
      <c r="R22" s="16"/>
      <c r="S22" s="17"/>
      <c r="T22" s="16"/>
      <c r="U22" s="16"/>
      <c r="V22" s="43"/>
      <c r="W22" s="15"/>
      <c r="X22" s="16">
        <v>2023</v>
      </c>
      <c r="Y22" s="16" t="s">
        <v>16</v>
      </c>
      <c r="Z22" s="1" t="s">
        <v>20</v>
      </c>
      <c r="AA22" s="16">
        <v>7</v>
      </c>
      <c r="AB22" s="16">
        <v>0</v>
      </c>
      <c r="AC22" s="16">
        <v>0</v>
      </c>
      <c r="AD22" s="16">
        <v>7</v>
      </c>
      <c r="AE22" s="16">
        <v>15</v>
      </c>
      <c r="AF22" s="26">
        <v>0.7142857142857143</v>
      </c>
      <c r="AG22" s="12">
        <v>21</v>
      </c>
      <c r="AH22" s="42"/>
      <c r="AI22" s="9"/>
      <c r="AJ22" s="9"/>
      <c r="AK22" s="9"/>
      <c r="AL22" s="12"/>
      <c r="AM22" s="16">
        <v>5</v>
      </c>
      <c r="AN22" s="16">
        <v>0</v>
      </c>
      <c r="AO22" s="17">
        <v>1</v>
      </c>
      <c r="AP22" s="16">
        <v>1</v>
      </c>
      <c r="AQ22" s="16">
        <v>5</v>
      </c>
      <c r="AR22" s="44">
        <v>0.313</v>
      </c>
      <c r="AS22" s="72">
        <v>16</v>
      </c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46" t="s">
        <v>33</v>
      </c>
      <c r="C23" s="7"/>
      <c r="D23" s="6"/>
      <c r="E23" s="47">
        <f>SUM(E4:E22)</f>
        <v>98</v>
      </c>
      <c r="F23" s="47">
        <f>SUM(F4:F22)</f>
        <v>3</v>
      </c>
      <c r="G23" s="47">
        <f>SUM(G4:G22)</f>
        <v>6</v>
      </c>
      <c r="H23" s="47">
        <f>SUM(H4:H22)</f>
        <v>73</v>
      </c>
      <c r="I23" s="47">
        <f>SUM(I4:I22)</f>
        <v>244</v>
      </c>
      <c r="J23" s="48">
        <f>PRODUCT(I23/K23)</f>
        <v>0.56612529002320189</v>
      </c>
      <c r="K23" s="28">
        <f>SUM(K4:K22)</f>
        <v>431</v>
      </c>
      <c r="L23" s="23"/>
      <c r="M23" s="36"/>
      <c r="N23" s="49"/>
      <c r="O23" s="50"/>
      <c r="P23" s="12"/>
      <c r="Q23" s="47">
        <f>SUM(Q4:Q22)</f>
        <v>0</v>
      </c>
      <c r="R23" s="47">
        <f>SUM(R4:R22)</f>
        <v>0</v>
      </c>
      <c r="S23" s="47">
        <f>SUM(S4:S22)</f>
        <v>0</v>
      </c>
      <c r="T23" s="47">
        <f>SUM(T4:T22)</f>
        <v>0</v>
      </c>
      <c r="U23" s="47">
        <f>SUM(U4:U22)</f>
        <v>0</v>
      </c>
      <c r="V23" s="20">
        <v>0</v>
      </c>
      <c r="W23" s="28">
        <f>SUM(W4:W22)</f>
        <v>0</v>
      </c>
      <c r="X23" s="19" t="s">
        <v>33</v>
      </c>
      <c r="Y23" s="13"/>
      <c r="Z23" s="11"/>
      <c r="AA23" s="47">
        <f>SUM(AA4:AA22)</f>
        <v>122</v>
      </c>
      <c r="AB23" s="47">
        <f>SUM(AB4:AB22)</f>
        <v>8</v>
      </c>
      <c r="AC23" s="47">
        <f>SUM(AC4:AC22)</f>
        <v>51</v>
      </c>
      <c r="AD23" s="47">
        <f>SUM(AD4:AD22)</f>
        <v>117</v>
      </c>
      <c r="AE23" s="47">
        <f>SUM(AE4:AE22)</f>
        <v>418</v>
      </c>
      <c r="AF23" s="48">
        <f>PRODUCT(AE23/AG23)</f>
        <v>0.61470588235294121</v>
      </c>
      <c r="AG23" s="28">
        <f>SUM(AG4:AG22)</f>
        <v>680</v>
      </c>
      <c r="AH23" s="23"/>
      <c r="AI23" s="36"/>
      <c r="AJ23" s="49"/>
      <c r="AK23" s="50"/>
      <c r="AL23" s="12"/>
      <c r="AM23" s="47">
        <f>SUM(AM4:AM22)</f>
        <v>17</v>
      </c>
      <c r="AN23" s="47">
        <f>SUM(AN4:AN22)</f>
        <v>0</v>
      </c>
      <c r="AO23" s="47">
        <f>SUM(AO4:AO22)</f>
        <v>7</v>
      </c>
      <c r="AP23" s="47">
        <f>SUM(AP4:AP22)</f>
        <v>7</v>
      </c>
      <c r="AQ23" s="47">
        <f>SUM(AQ4:AQ22)</f>
        <v>42</v>
      </c>
      <c r="AR23" s="48">
        <f>PRODUCT(AQ23/AS23)</f>
        <v>0.5</v>
      </c>
      <c r="AS23" s="41">
        <f>SUM(AS4:AS22)</f>
        <v>84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2"/>
      <c r="K24" s="15"/>
      <c r="L24" s="12"/>
      <c r="M24" s="12"/>
      <c r="N24" s="12"/>
      <c r="O24" s="12"/>
      <c r="P24" s="21"/>
      <c r="Q24" s="21"/>
      <c r="R24" s="21"/>
      <c r="S24" s="21"/>
      <c r="T24" s="21"/>
      <c r="U24" s="12"/>
      <c r="V24" s="12"/>
      <c r="W24" s="15"/>
      <c r="X24" s="21"/>
      <c r="Y24" s="21"/>
      <c r="Z24" s="21"/>
      <c r="AA24" s="21"/>
      <c r="AB24" s="21"/>
      <c r="AC24" s="21"/>
      <c r="AD24" s="21"/>
      <c r="AE24" s="21"/>
      <c r="AF24" s="22"/>
      <c r="AG24" s="15"/>
      <c r="AH24" s="12"/>
      <c r="AI24" s="12"/>
      <c r="AJ24" s="12"/>
      <c r="AK24" s="12"/>
      <c r="AL24" s="21"/>
      <c r="AM24" s="21"/>
      <c r="AN24" s="21"/>
      <c r="AO24" s="21"/>
      <c r="AP24" s="21"/>
      <c r="AQ24" s="12"/>
      <c r="AR24" s="12"/>
      <c r="AS24" s="15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51" t="s">
        <v>34</v>
      </c>
      <c r="C25" s="52"/>
      <c r="D25" s="53"/>
      <c r="E25" s="11" t="s">
        <v>2</v>
      </c>
      <c r="F25" s="9" t="s">
        <v>6</v>
      </c>
      <c r="G25" s="11" t="s">
        <v>4</v>
      </c>
      <c r="H25" s="9" t="s">
        <v>5</v>
      </c>
      <c r="I25" s="9" t="s">
        <v>8</v>
      </c>
      <c r="J25" s="9" t="s">
        <v>9</v>
      </c>
      <c r="K25" s="12"/>
      <c r="L25" s="9" t="s">
        <v>10</v>
      </c>
      <c r="M25" s="9" t="s">
        <v>11</v>
      </c>
      <c r="N25" s="9" t="s">
        <v>35</v>
      </c>
      <c r="O25" s="9" t="s">
        <v>36</v>
      </c>
      <c r="Q25" s="21"/>
      <c r="R25" s="21" t="s">
        <v>12</v>
      </c>
      <c r="S25" s="21"/>
      <c r="T25" s="21" t="s">
        <v>21</v>
      </c>
      <c r="U25" s="12"/>
      <c r="V25" s="15"/>
      <c r="W25" s="15"/>
      <c r="X25" s="15"/>
      <c r="Y25" s="15"/>
      <c r="Z25" s="15"/>
      <c r="AA25" s="15"/>
      <c r="AB25" s="15"/>
      <c r="AC25" s="21"/>
      <c r="AD25" s="21"/>
      <c r="AE25" s="21"/>
      <c r="AF25" s="21"/>
      <c r="AG25" s="21"/>
      <c r="AH25" s="21"/>
      <c r="AI25" s="21"/>
      <c r="AJ25" s="21"/>
      <c r="AK25" s="21"/>
      <c r="AM25" s="15"/>
      <c r="AN25" s="15"/>
      <c r="AO25" s="15"/>
      <c r="AP25" s="15"/>
      <c r="AQ25" s="15"/>
      <c r="AR25" s="15"/>
      <c r="AS25" s="15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x14ac:dyDescent="0.25">
      <c r="A26" s="21"/>
      <c r="B26" s="24" t="s">
        <v>37</v>
      </c>
      <c r="C26" s="3"/>
      <c r="D26" s="25"/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5">
        <v>0</v>
      </c>
      <c r="K26" s="21">
        <v>0</v>
      </c>
      <c r="L26" s="56">
        <v>0</v>
      </c>
      <c r="M26" s="56">
        <v>0</v>
      </c>
      <c r="N26" s="56">
        <v>0</v>
      </c>
      <c r="O26" s="56">
        <v>0</v>
      </c>
      <c r="Q26" s="21"/>
      <c r="R26" s="21"/>
      <c r="S26" s="21"/>
      <c r="T26" s="21" t="s">
        <v>25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x14ac:dyDescent="0.25">
      <c r="A27" s="21"/>
      <c r="B27" s="57" t="s">
        <v>13</v>
      </c>
      <c r="C27" s="58"/>
      <c r="D27" s="59"/>
      <c r="E27" s="54">
        <f>PRODUCT(E23+Q23)</f>
        <v>98</v>
      </c>
      <c r="F27" s="54">
        <f>PRODUCT(F23+R23)</f>
        <v>3</v>
      </c>
      <c r="G27" s="54">
        <f>PRODUCT(G23+S23)</f>
        <v>6</v>
      </c>
      <c r="H27" s="54">
        <f>PRODUCT(H23+T23)</f>
        <v>73</v>
      </c>
      <c r="I27" s="54">
        <f>PRODUCT(I23+U23)</f>
        <v>244</v>
      </c>
      <c r="J27" s="55">
        <f>PRODUCT(I27/K27)</f>
        <v>0.56612529002320189</v>
      </c>
      <c r="K27" s="21">
        <f>PRODUCT(K23+W23)</f>
        <v>431</v>
      </c>
      <c r="L27" s="56">
        <f>PRODUCT((F27+G27)/E27)</f>
        <v>9.1836734693877556E-2</v>
      </c>
      <c r="M27" s="56">
        <f>PRODUCT(H27/E27)</f>
        <v>0.74489795918367352</v>
      </c>
      <c r="N27" s="56">
        <f>PRODUCT((F27+G27+H27)/E27)</f>
        <v>0.83673469387755106</v>
      </c>
      <c r="O27" s="56">
        <f>PRODUCT(I27/E27)</f>
        <v>2.489795918367347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x14ac:dyDescent="0.25">
      <c r="A28" s="21"/>
      <c r="B28" s="14" t="s">
        <v>30</v>
      </c>
      <c r="C28" s="60"/>
      <c r="D28" s="61"/>
      <c r="E28" s="54">
        <f>PRODUCT(AA23+AM23)</f>
        <v>139</v>
      </c>
      <c r="F28" s="54">
        <f>PRODUCT(AB23+AN23)</f>
        <v>8</v>
      </c>
      <c r="G28" s="54">
        <f>PRODUCT(AC23+AO23)</f>
        <v>58</v>
      </c>
      <c r="H28" s="54">
        <f>PRODUCT(AD23+AP23)</f>
        <v>124</v>
      </c>
      <c r="I28" s="54">
        <f>PRODUCT(AE23+AQ23)</f>
        <v>460</v>
      </c>
      <c r="J28" s="55">
        <f>PRODUCT(I28/K28)</f>
        <v>0.60209424083769636</v>
      </c>
      <c r="K28" s="12">
        <f>PRODUCT(AG23+AS23)</f>
        <v>764</v>
      </c>
      <c r="L28" s="56">
        <f>PRODUCT((F28+G28)/E28)</f>
        <v>0.47482014388489208</v>
      </c>
      <c r="M28" s="56">
        <f>PRODUCT(H28/E28)</f>
        <v>0.8920863309352518</v>
      </c>
      <c r="N28" s="56">
        <f>PRODUCT((F28+G28+H28)/E28)</f>
        <v>1.3669064748201438</v>
      </c>
      <c r="O28" s="56">
        <f>PRODUCT(I28/E28)</f>
        <v>3.3093525179856114</v>
      </c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x14ac:dyDescent="0.25">
      <c r="A29" s="21"/>
      <c r="B29" s="62" t="s">
        <v>33</v>
      </c>
      <c r="C29" s="63"/>
      <c r="D29" s="64"/>
      <c r="E29" s="54">
        <f>SUM(E26:E28)</f>
        <v>237</v>
      </c>
      <c r="F29" s="54">
        <f t="shared" ref="F29:I29" si="0">SUM(F26:F28)</f>
        <v>11</v>
      </c>
      <c r="G29" s="54">
        <f t="shared" si="0"/>
        <v>64</v>
      </c>
      <c r="H29" s="54">
        <f t="shared" si="0"/>
        <v>197</v>
      </c>
      <c r="I29" s="54">
        <f t="shared" si="0"/>
        <v>704</v>
      </c>
      <c r="J29" s="55">
        <f>PRODUCT(I29/K29)</f>
        <v>0.58912133891213392</v>
      </c>
      <c r="K29" s="21">
        <f>SUM(K26:K28)</f>
        <v>1195</v>
      </c>
      <c r="L29" s="56">
        <f>PRODUCT((F29+G29)/E29)</f>
        <v>0.31645569620253167</v>
      </c>
      <c r="M29" s="56">
        <f>PRODUCT(H29/E29)</f>
        <v>0.83122362869198307</v>
      </c>
      <c r="N29" s="56">
        <f>PRODUCT((F29+G29+H29)/E29)</f>
        <v>1.1476793248945147</v>
      </c>
      <c r="O29" s="56">
        <f>PRODUCT(I29/E29)</f>
        <v>2.9704641350210972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12"/>
      <c r="F30" s="12"/>
      <c r="G30" s="12"/>
      <c r="H30" s="12"/>
      <c r="I30" s="12"/>
      <c r="J30" s="21"/>
      <c r="K30" s="21"/>
      <c r="L30" s="12"/>
      <c r="M30" s="12"/>
      <c r="N30" s="12"/>
      <c r="O30" s="12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J87" s="21"/>
      <c r="K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J88" s="21"/>
      <c r="K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J89" s="21"/>
      <c r="K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J90" s="21"/>
      <c r="K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21"/>
      <c r="R98" s="21"/>
      <c r="S98" s="21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21"/>
      <c r="R99" s="21"/>
      <c r="S99" s="21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21"/>
      <c r="R100" s="21"/>
      <c r="S100" s="21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21"/>
      <c r="R101" s="21"/>
      <c r="S101" s="21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A183" s="21"/>
      <c r="B183" s="21"/>
      <c r="C183" s="21"/>
      <c r="D183" s="21"/>
      <c r="L183"/>
      <c r="M183"/>
      <c r="N183"/>
      <c r="O183"/>
      <c r="P183"/>
      <c r="Q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A184" s="21"/>
      <c r="B184" s="21"/>
      <c r="C184" s="21"/>
      <c r="D184" s="21"/>
      <c r="L184"/>
      <c r="M184"/>
      <c r="N184"/>
      <c r="O184"/>
      <c r="P184"/>
      <c r="Q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12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</row>
    <row r="185" spans="1:57" ht="14.25" x14ac:dyDescent="0.2">
      <c r="A185" s="21"/>
      <c r="B185" s="21"/>
      <c r="C185" s="21"/>
      <c r="D185" s="21"/>
      <c r="L185"/>
      <c r="M185"/>
      <c r="N185"/>
      <c r="O185"/>
      <c r="P185"/>
      <c r="Q185" s="12"/>
      <c r="R185" s="12"/>
      <c r="S185" s="1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12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</row>
    <row r="186" spans="1:57" ht="14.25" x14ac:dyDescent="0.2">
      <c r="A186" s="21"/>
      <c r="B186" s="21"/>
      <c r="C186" s="21"/>
      <c r="D186" s="21"/>
      <c r="L186"/>
      <c r="M186"/>
      <c r="N186"/>
      <c r="O186"/>
      <c r="P186"/>
      <c r="Q186" s="12"/>
      <c r="R186" s="12"/>
      <c r="S186" s="1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12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12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12"/>
    </row>
    <row r="190" spans="1:57" ht="14.25" x14ac:dyDescent="0.2">
      <c r="L190"/>
      <c r="M190"/>
      <c r="N190"/>
      <c r="O190"/>
      <c r="P190"/>
      <c r="Q190" s="12"/>
      <c r="R190" s="12"/>
      <c r="S190" s="1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12"/>
    </row>
    <row r="194" spans="12:38" ht="14.25" x14ac:dyDescent="0.2">
      <c r="L194" s="12"/>
      <c r="M194" s="12"/>
      <c r="N194" s="12"/>
      <c r="O194" s="12"/>
      <c r="P194" s="12"/>
      <c r="R194" s="12"/>
      <c r="S194" s="1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12"/>
      <c r="AL194" s="12"/>
    </row>
    <row r="195" spans="12:38" x14ac:dyDescent="0.25"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 spans="12:38" x14ac:dyDescent="0.25"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 spans="12:38" x14ac:dyDescent="0.25"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x14ac:dyDescent="0.25">
      <c r="L222"/>
      <c r="M222"/>
      <c r="N222"/>
      <c r="O222"/>
      <c r="P222"/>
      <c r="R222" s="15"/>
      <c r="S222" s="15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  <row r="223" spans="12:38" ht="14.25" x14ac:dyDescent="0.2">
      <c r="L223"/>
      <c r="M223"/>
      <c r="N223"/>
      <c r="O223"/>
      <c r="P223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/>
      <c r="AL223"/>
    </row>
    <row r="224" spans="12:38" ht="14.25" x14ac:dyDescent="0.2">
      <c r="L224"/>
      <c r="M224"/>
      <c r="N224"/>
      <c r="O224"/>
      <c r="P224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/>
      <c r="AL224"/>
    </row>
    <row r="225" spans="12:38" ht="14.25" x14ac:dyDescent="0.2">
      <c r="L225"/>
      <c r="M225"/>
      <c r="N225"/>
      <c r="O225"/>
      <c r="P225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/>
      <c r="AL225"/>
    </row>
    <row r="226" spans="12:38" ht="14.25" x14ac:dyDescent="0.2">
      <c r="L226"/>
      <c r="M226"/>
      <c r="N226"/>
      <c r="O226"/>
      <c r="P226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/>
      <c r="AL226"/>
    </row>
  </sheetData>
  <sortState xmlns:xlrd2="http://schemas.microsoft.com/office/spreadsheetml/2017/richdata2" ref="X21:AT22">
    <sortCondition ref="X21: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2023-09-11T18:56:26Z</dcterms:modified>
</cp:coreProperties>
</file>